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55" windowWidth="15480" windowHeight="9405"/>
  </bookViews>
  <sheets>
    <sheet name="ВМП_2015" sheetId="3" r:id="rId1"/>
  </sheets>
  <externalReferences>
    <externalReference r:id="rId2"/>
  </externalReferences>
  <definedNames>
    <definedName name="_xlnm._FilterDatabase" localSheetId="0" hidden="1">ВМП_2015!$A$7:$H$7</definedName>
  </definedNames>
  <calcPr calcId="145621"/>
</workbook>
</file>

<file path=xl/calcChain.xml><?xml version="1.0" encoding="utf-8"?>
<calcChain xmlns="http://schemas.openxmlformats.org/spreadsheetml/2006/main">
  <c r="F46" i="3" l="1"/>
  <c r="E46" i="3"/>
  <c r="G46" i="3" s="1"/>
  <c r="F45" i="3"/>
  <c r="E45" i="3"/>
  <c r="E35" i="3"/>
  <c r="F34" i="3"/>
  <c r="E34" i="3"/>
  <c r="F33" i="3"/>
  <c r="E33" i="3"/>
  <c r="E32" i="3"/>
  <c r="F31" i="3"/>
  <c r="E31" i="3"/>
  <c r="E30" i="3"/>
  <c r="F29" i="3"/>
  <c r="E29" i="3"/>
  <c r="G29" i="3" s="1"/>
  <c r="F28" i="3"/>
  <c r="E28" i="3"/>
  <c r="E27" i="3"/>
  <c r="F26" i="3"/>
  <c r="E26" i="3"/>
  <c r="F25" i="3"/>
  <c r="E25" i="3"/>
  <c r="G25" i="3" s="1"/>
  <c r="E24" i="3"/>
  <c r="F23" i="3"/>
  <c r="F22" i="3"/>
  <c r="E22" i="3"/>
  <c r="G22" i="3" s="1"/>
  <c r="F21" i="3"/>
  <c r="E21" i="3"/>
  <c r="F20" i="3"/>
  <c r="E20" i="3"/>
  <c r="G20" i="3" s="1"/>
  <c r="F19" i="3"/>
  <c r="E19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D9" i="3"/>
  <c r="E36" i="3" l="1"/>
  <c r="G19" i="3"/>
  <c r="G24" i="3" s="1"/>
  <c r="G21" i="3"/>
  <c r="G26" i="3"/>
  <c r="G31" i="3"/>
  <c r="G32" i="3" s="1"/>
  <c r="E47" i="3"/>
  <c r="G9" i="3"/>
  <c r="G11" i="3"/>
  <c r="G13" i="3"/>
  <c r="G15" i="3"/>
  <c r="G17" i="3"/>
  <c r="G34" i="3"/>
  <c r="G27" i="3"/>
  <c r="G10" i="3"/>
  <c r="G12" i="3"/>
  <c r="G14" i="3"/>
  <c r="G16" i="3"/>
  <c r="G28" i="3"/>
  <c r="G30" i="3" s="1"/>
  <c r="G33" i="3"/>
  <c r="G45" i="3"/>
  <c r="G47" i="3" s="1"/>
  <c r="G35" i="3" l="1"/>
  <c r="G18" i="3"/>
  <c r="G36" i="3" s="1"/>
</calcChain>
</file>

<file path=xl/sharedStrings.xml><?xml version="1.0" encoding="utf-8"?>
<sst xmlns="http://schemas.openxmlformats.org/spreadsheetml/2006/main" count="48" uniqueCount="30">
  <si>
    <t>ПЛАНОВЫЕ ОБЪЕМЫ</t>
  </si>
  <si>
    <r>
      <t xml:space="preserve">оказания высокотехнологичной медицинской помощи </t>
    </r>
    <r>
      <rPr>
        <b/>
        <sz val="13"/>
        <color rgb="FF000000"/>
        <rFont val="Times New Roman"/>
        <family val="1"/>
        <charset val="204"/>
      </rPr>
      <t>за счёт средств обязательного медицинского страхования</t>
    </r>
    <r>
      <rPr>
        <b/>
        <sz val="13"/>
        <color theme="1"/>
        <rFont val="Times New Roman"/>
        <family val="1"/>
        <charset val="204"/>
      </rPr>
      <t xml:space="preserve"> на территории Кировской области в 2015 году</t>
    </r>
  </si>
  <si>
    <t>1. В условиях круглосуточного стационара</t>
  </si>
  <si>
    <t>№ п/п</t>
  </si>
  <si>
    <t>Медицинская организация</t>
  </si>
  <si>
    <t>Профиль ВМП</t>
  </si>
  <si>
    <t>№ группы ВМП</t>
  </si>
  <si>
    <t>Плановый объем ВМП (случаи лечения)</t>
  </si>
  <si>
    <t>Стоимость случая лечения</t>
  </si>
  <si>
    <t>Сумма затрат на оказание ВМП (рублей)</t>
  </si>
  <si>
    <t>КОГБУЗ «Кировская областная клиническая больница»</t>
  </si>
  <si>
    <t>Абдоминальная хирургия</t>
  </si>
  <si>
    <t>Офтальмология</t>
  </si>
  <si>
    <t>Сердечно-сосудистая хирургия</t>
  </si>
  <si>
    <t>Нейрохирургия</t>
  </si>
  <si>
    <t>Ревматология</t>
  </si>
  <si>
    <t>Оториноларингология</t>
  </si>
  <si>
    <t>Итого</t>
  </si>
  <si>
    <t>КОГБУЗ «Кировская областная клиническая больница № 3»</t>
  </si>
  <si>
    <t>Травматология и ортопедия</t>
  </si>
  <si>
    <t>ФГБУН "Кировский научно-исследовательский институт гематологии и переливания крови Федерального медико-биологического агентства"</t>
  </si>
  <si>
    <t>Гематология</t>
  </si>
  <si>
    <t>Онкология</t>
  </si>
  <si>
    <t>КОГБУЗ "Кировская областная детская клиническая больница"</t>
  </si>
  <si>
    <t>КОГБУЗ "Кировская клиническая офтальмологическая больница"</t>
  </si>
  <si>
    <t>КОГБУЗ «Кировский областной клинический перинатальный центр»</t>
  </si>
  <si>
    <t>Неонатология</t>
  </si>
  <si>
    <t>ИТОГО</t>
  </si>
  <si>
    <t>2. В условиях дневного стационара</t>
  </si>
  <si>
    <t>Приложение к решению комиссии по разработке территориальной программы ОМС от 30.01.2015 № 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</si>
</sst>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/>
    <xf numFmtId="0" fontId="1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&#1042;&#1052;&#1055;/2015/&#1042;&#1052;&#1055;_2015_&#1085;&#1086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МП_2015_план"/>
      <sheetName val="КОКБ"/>
      <sheetName val="НИИ Гематологии"/>
      <sheetName val="ОБ Детская"/>
      <sheetName val="КОКБ3"/>
      <sheetName val="Офтальмология"/>
      <sheetName val="Перинат_центр"/>
      <sheetName val="ВМП_план МО"/>
      <sheetName val="ВМП_ТАРИФНО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C4">
            <v>1</v>
          </cell>
          <cell r="D4">
            <v>16</v>
          </cell>
          <cell r="F4">
            <v>94898.979000000007</v>
          </cell>
        </row>
        <row r="5">
          <cell r="D5">
            <v>3</v>
          </cell>
          <cell r="F5">
            <v>117028.8</v>
          </cell>
        </row>
        <row r="6">
          <cell r="D6">
            <v>140</v>
          </cell>
          <cell r="F6">
            <v>36121.806000000004</v>
          </cell>
        </row>
        <row r="7">
          <cell r="D7">
            <v>50</v>
          </cell>
          <cell r="F7">
            <v>103000.69500000001</v>
          </cell>
        </row>
        <row r="8">
          <cell r="D8">
            <v>300</v>
          </cell>
          <cell r="F8">
            <v>152396.601</v>
          </cell>
        </row>
        <row r="9">
          <cell r="D9">
            <v>95</v>
          </cell>
          <cell r="F9">
            <v>118049.19</v>
          </cell>
        </row>
        <row r="10">
          <cell r="D10">
            <v>15</v>
          </cell>
          <cell r="F10">
            <v>118274.037</v>
          </cell>
        </row>
        <row r="11">
          <cell r="D11">
            <v>192</v>
          </cell>
          <cell r="F11">
            <v>95755.023000000001</v>
          </cell>
        </row>
        <row r="12">
          <cell r="D12">
            <v>50</v>
          </cell>
          <cell r="F12">
            <v>45792.936000000002</v>
          </cell>
        </row>
        <row r="13">
          <cell r="D13">
            <v>861</v>
          </cell>
        </row>
        <row r="14">
          <cell r="D14">
            <v>5</v>
          </cell>
          <cell r="F14">
            <v>118049.19</v>
          </cell>
        </row>
        <row r="15">
          <cell r="D15">
            <v>5</v>
          </cell>
          <cell r="F15">
            <v>118274.037</v>
          </cell>
        </row>
        <row r="16">
          <cell r="D16">
            <v>10</v>
          </cell>
          <cell r="F16">
            <v>101601.045</v>
          </cell>
        </row>
        <row r="17">
          <cell r="D17">
            <v>550</v>
          </cell>
          <cell r="F17">
            <v>106278.58500000001</v>
          </cell>
        </row>
        <row r="18">
          <cell r="F18">
            <v>253066.65300000002</v>
          </cell>
        </row>
        <row r="19">
          <cell r="D19">
            <v>570</v>
          </cell>
        </row>
        <row r="20">
          <cell r="D20">
            <v>35</v>
          </cell>
          <cell r="F20">
            <v>108186.624</v>
          </cell>
          <cell r="G20">
            <v>4</v>
          </cell>
          <cell r="I20">
            <v>48683.980799999998</v>
          </cell>
        </row>
        <row r="21">
          <cell r="D21">
            <v>185</v>
          </cell>
          <cell r="F21">
            <v>97048.119000000006</v>
          </cell>
          <cell r="G21">
            <v>146</v>
          </cell>
          <cell r="I21">
            <v>43671.653550000003</v>
          </cell>
        </row>
        <row r="22">
          <cell r="D22">
            <v>220</v>
          </cell>
        </row>
        <row r="23">
          <cell r="D23">
            <v>20</v>
          </cell>
          <cell r="F23">
            <v>36121.806000000004</v>
          </cell>
        </row>
        <row r="24">
          <cell r="D24">
            <v>160</v>
          </cell>
          <cell r="F24">
            <v>63291.270000000004</v>
          </cell>
        </row>
        <row r="25">
          <cell r="D25">
            <v>180</v>
          </cell>
        </row>
        <row r="26">
          <cell r="D26">
            <v>145</v>
          </cell>
          <cell r="F26">
            <v>36121.806000000004</v>
          </cell>
        </row>
        <row r="27">
          <cell r="D27">
            <v>145</v>
          </cell>
        </row>
        <row r="28">
          <cell r="D28">
            <v>200</v>
          </cell>
          <cell r="F28">
            <v>184592.163</v>
          </cell>
        </row>
        <row r="29">
          <cell r="D29">
            <v>155</v>
          </cell>
          <cell r="F29">
            <v>271082.40600000002</v>
          </cell>
        </row>
        <row r="30">
          <cell r="D30">
            <v>355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G47"/>
  <sheetViews>
    <sheetView tabSelected="1" zoomScale="70" zoomScaleNormal="70" workbookViewId="0">
      <selection activeCell="F1" sqref="F1:G2"/>
    </sheetView>
  </sheetViews>
  <sheetFormatPr defaultRowHeight="15.75" x14ac:dyDescent="0.25"/>
  <cols>
    <col min="1" max="1" width="9.140625" style="1"/>
    <col min="2" max="2" width="46.85546875" style="1" customWidth="1"/>
    <col min="3" max="3" width="33.42578125" style="25" bestFit="1" customWidth="1"/>
    <col min="4" max="4" width="11.7109375" style="26" customWidth="1"/>
    <col min="5" max="5" width="16.42578125" style="1" customWidth="1"/>
    <col min="6" max="6" width="20.28515625" style="27" customWidth="1"/>
    <col min="7" max="7" width="19.5703125" style="1" customWidth="1"/>
    <col min="8" max="8" width="9.140625" style="1" customWidth="1"/>
    <col min="9" max="16384" width="9.140625" style="1"/>
  </cols>
  <sheetData>
    <row r="1" spans="1:7" ht="26.25" customHeight="1" x14ac:dyDescent="0.25">
      <c r="C1" s="1"/>
      <c r="D1" s="1"/>
      <c r="F1" s="60" t="s">
        <v>29</v>
      </c>
      <c r="G1" s="60"/>
    </row>
    <row r="2" spans="1:7" ht="22.5" customHeight="1" x14ac:dyDescent="0.25">
      <c r="C2" s="1"/>
      <c r="D2" s="1"/>
      <c r="F2" s="60"/>
      <c r="G2" s="60"/>
    </row>
    <row r="3" spans="1:7" ht="16.5" x14ac:dyDescent="0.25">
      <c r="A3" s="2"/>
      <c r="B3" s="61" t="s">
        <v>0</v>
      </c>
      <c r="C3" s="61"/>
      <c r="D3" s="61"/>
      <c r="E3" s="61"/>
      <c r="F3" s="61"/>
      <c r="G3" s="61"/>
    </row>
    <row r="4" spans="1:7" ht="43.5" customHeight="1" x14ac:dyDescent="0.25">
      <c r="A4" s="2"/>
      <c r="B4" s="62" t="s">
        <v>1</v>
      </c>
      <c r="C4" s="62"/>
      <c r="D4" s="62"/>
      <c r="E4" s="62"/>
      <c r="F4" s="62"/>
      <c r="G4" s="62"/>
    </row>
    <row r="5" spans="1:7" ht="16.5" x14ac:dyDescent="0.25">
      <c r="A5" s="2" t="s">
        <v>2</v>
      </c>
      <c r="B5" s="2"/>
      <c r="C5" s="3"/>
      <c r="D5" s="4"/>
      <c r="E5" s="2"/>
      <c r="F5" s="5"/>
      <c r="G5" s="2"/>
    </row>
    <row r="6" spans="1:7" ht="8.25" customHeight="1" x14ac:dyDescent="0.25">
      <c r="A6" s="2"/>
      <c r="B6" s="2"/>
      <c r="C6" s="3"/>
      <c r="D6" s="4"/>
      <c r="E6" s="2"/>
      <c r="F6" s="5"/>
      <c r="G6" s="2"/>
    </row>
    <row r="7" spans="1:7" ht="47.25" customHeight="1" x14ac:dyDescent="0.25">
      <c r="A7" s="6" t="s">
        <v>3</v>
      </c>
      <c r="B7" s="6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6" t="s">
        <v>9</v>
      </c>
    </row>
    <row r="8" spans="1:7" ht="15" customHeight="1" x14ac:dyDescent="0.25">
      <c r="A8" s="6">
        <v>1</v>
      </c>
      <c r="B8" s="7">
        <v>2</v>
      </c>
      <c r="C8" s="7">
        <v>3</v>
      </c>
      <c r="D8" s="6">
        <v>4</v>
      </c>
      <c r="E8" s="8">
        <v>5</v>
      </c>
      <c r="F8" s="8">
        <v>6</v>
      </c>
      <c r="G8" s="6">
        <v>7</v>
      </c>
    </row>
    <row r="9" spans="1:7" x14ac:dyDescent="0.25">
      <c r="A9" s="42">
        <v>1</v>
      </c>
      <c r="B9" s="48" t="s">
        <v>10</v>
      </c>
      <c r="C9" s="63" t="s">
        <v>11</v>
      </c>
      <c r="D9" s="6">
        <f>'[1]ВМП_план МО'!C4</f>
        <v>1</v>
      </c>
      <c r="E9" s="8">
        <f>'[1]ВМП_план МО'!D4</f>
        <v>16</v>
      </c>
      <c r="F9" s="9">
        <f>'[1]ВМП_план МО'!F4</f>
        <v>94898.979000000007</v>
      </c>
      <c r="G9" s="10">
        <f>E9*F9</f>
        <v>1518383.6640000001</v>
      </c>
    </row>
    <row r="10" spans="1:7" x14ac:dyDescent="0.25">
      <c r="A10" s="43"/>
      <c r="B10" s="49"/>
      <c r="C10" s="64"/>
      <c r="D10" s="6">
        <v>2</v>
      </c>
      <c r="E10" s="8">
        <f>'[1]ВМП_план МО'!D5</f>
        <v>3</v>
      </c>
      <c r="F10" s="9">
        <f>'[1]ВМП_план МО'!F5</f>
        <v>117028.8</v>
      </c>
      <c r="G10" s="10">
        <f t="shared" ref="G10:G34" si="0">E10*F10</f>
        <v>351086.4</v>
      </c>
    </row>
    <row r="11" spans="1:7" x14ac:dyDescent="0.25">
      <c r="A11" s="43"/>
      <c r="B11" s="49"/>
      <c r="C11" s="11" t="s">
        <v>12</v>
      </c>
      <c r="D11" s="29">
        <v>16</v>
      </c>
      <c r="E11" s="30">
        <f>'[1]ВМП_план МО'!D6</f>
        <v>140</v>
      </c>
      <c r="F11" s="31">
        <f>'[1]ВМП_план МО'!F6</f>
        <v>36121.806000000004</v>
      </c>
      <c r="G11" s="32">
        <f t="shared" si="0"/>
        <v>5057052.8400000008</v>
      </c>
    </row>
    <row r="12" spans="1:7" x14ac:dyDescent="0.25">
      <c r="A12" s="43"/>
      <c r="B12" s="49"/>
      <c r="C12" s="55" t="s">
        <v>13</v>
      </c>
      <c r="D12" s="33">
        <v>22</v>
      </c>
      <c r="E12" s="30">
        <f>'[1]ВМП_план МО'!D7</f>
        <v>50</v>
      </c>
      <c r="F12" s="31">
        <f>'[1]ВМП_план МО'!F7</f>
        <v>103000.69500000001</v>
      </c>
      <c r="G12" s="32">
        <f t="shared" si="0"/>
        <v>5150034.75</v>
      </c>
    </row>
    <row r="13" spans="1:7" x14ac:dyDescent="0.25">
      <c r="A13" s="43"/>
      <c r="B13" s="49"/>
      <c r="C13" s="56"/>
      <c r="D13" s="33">
        <v>21</v>
      </c>
      <c r="E13" s="30">
        <f>'[1]ВМП_план МО'!D8</f>
        <v>300</v>
      </c>
      <c r="F13" s="31">
        <f>'[1]ВМП_план МО'!F8</f>
        <v>152396.601</v>
      </c>
      <c r="G13" s="32">
        <f t="shared" si="0"/>
        <v>45718980.299999997</v>
      </c>
    </row>
    <row r="14" spans="1:7" x14ac:dyDescent="0.25">
      <c r="A14" s="43"/>
      <c r="B14" s="49"/>
      <c r="C14" s="55" t="s">
        <v>14</v>
      </c>
      <c r="D14" s="33">
        <v>7</v>
      </c>
      <c r="E14" s="30">
        <f>'[1]ВМП_план МО'!D9</f>
        <v>95</v>
      </c>
      <c r="F14" s="31">
        <f>'[1]ВМП_план МО'!F9</f>
        <v>118049.19</v>
      </c>
      <c r="G14" s="32">
        <f t="shared" si="0"/>
        <v>11214673.050000001</v>
      </c>
    </row>
    <row r="15" spans="1:7" x14ac:dyDescent="0.25">
      <c r="A15" s="43"/>
      <c r="B15" s="49"/>
      <c r="C15" s="56"/>
      <c r="D15" s="33">
        <v>9</v>
      </c>
      <c r="E15" s="30">
        <f>'[1]ВМП_план МО'!D10</f>
        <v>15</v>
      </c>
      <c r="F15" s="31">
        <f>'[1]ВМП_план МО'!F10</f>
        <v>118274.037</v>
      </c>
      <c r="G15" s="32">
        <f t="shared" si="0"/>
        <v>1774110.5549999999</v>
      </c>
    </row>
    <row r="16" spans="1:7" x14ac:dyDescent="0.25">
      <c r="A16" s="43"/>
      <c r="B16" s="49"/>
      <c r="C16" s="28" t="s">
        <v>15</v>
      </c>
      <c r="D16" s="33">
        <v>20</v>
      </c>
      <c r="E16" s="30">
        <f>'[1]ВМП_план МО'!D11</f>
        <v>192</v>
      </c>
      <c r="F16" s="31">
        <f>'[1]ВМП_план МО'!F11</f>
        <v>95755.023000000001</v>
      </c>
      <c r="G16" s="32">
        <f t="shared" si="0"/>
        <v>18384964.416000001</v>
      </c>
    </row>
    <row r="17" spans="1:7" x14ac:dyDescent="0.25">
      <c r="A17" s="43"/>
      <c r="B17" s="49"/>
      <c r="C17" s="28" t="s">
        <v>16</v>
      </c>
      <c r="D17" s="33">
        <v>15</v>
      </c>
      <c r="E17" s="30">
        <f>'[1]ВМП_план МО'!D12</f>
        <v>50</v>
      </c>
      <c r="F17" s="31">
        <f>'[1]ВМП_план МО'!F12</f>
        <v>45792.936000000002</v>
      </c>
      <c r="G17" s="32">
        <f t="shared" si="0"/>
        <v>2289646.8000000003</v>
      </c>
    </row>
    <row r="18" spans="1:7" x14ac:dyDescent="0.25">
      <c r="A18" s="44"/>
      <c r="B18" s="50"/>
      <c r="C18" s="13" t="s">
        <v>17</v>
      </c>
      <c r="D18" s="34"/>
      <c r="E18" s="35">
        <f>'[1]ВМП_план МО'!D13</f>
        <v>861</v>
      </c>
      <c r="F18" s="36"/>
      <c r="G18" s="37">
        <f>SUM(G9:G17)</f>
        <v>91458932.774999991</v>
      </c>
    </row>
    <row r="19" spans="1:7" x14ac:dyDescent="0.25">
      <c r="A19" s="42">
        <v>2</v>
      </c>
      <c r="B19" s="45" t="s">
        <v>18</v>
      </c>
      <c r="C19" s="51" t="s">
        <v>14</v>
      </c>
      <c r="D19" s="38">
        <v>7</v>
      </c>
      <c r="E19" s="30">
        <f>'[1]ВМП_план МО'!D14</f>
        <v>5</v>
      </c>
      <c r="F19" s="31">
        <f>'[1]ВМП_план МО'!F14</f>
        <v>118049.19</v>
      </c>
      <c r="G19" s="32">
        <f t="shared" si="0"/>
        <v>590245.94999999995</v>
      </c>
    </row>
    <row r="20" spans="1:7" ht="15" customHeight="1" x14ac:dyDescent="0.25">
      <c r="A20" s="43"/>
      <c r="B20" s="46"/>
      <c r="C20" s="52"/>
      <c r="D20" s="38">
        <v>9</v>
      </c>
      <c r="E20" s="30">
        <f>'[1]ВМП_план МО'!D15</f>
        <v>5</v>
      </c>
      <c r="F20" s="31">
        <f>'[1]ВМП_план МО'!F15</f>
        <v>118274.037</v>
      </c>
      <c r="G20" s="32">
        <f t="shared" si="0"/>
        <v>591370.18499999994</v>
      </c>
    </row>
    <row r="21" spans="1:7" x14ac:dyDescent="0.25">
      <c r="A21" s="43"/>
      <c r="B21" s="46"/>
      <c r="C21" s="57" t="s">
        <v>19</v>
      </c>
      <c r="D21" s="38">
        <v>25</v>
      </c>
      <c r="E21" s="30">
        <f>'[1]ВМП_план МО'!D16</f>
        <v>10</v>
      </c>
      <c r="F21" s="31">
        <f>'[1]ВМП_план МО'!F16</f>
        <v>101601.045</v>
      </c>
      <c r="G21" s="32">
        <f t="shared" si="0"/>
        <v>1016010.45</v>
      </c>
    </row>
    <row r="22" spans="1:7" ht="15.75" customHeight="1" x14ac:dyDescent="0.25">
      <c r="A22" s="43"/>
      <c r="B22" s="46"/>
      <c r="C22" s="58"/>
      <c r="D22" s="38">
        <v>26</v>
      </c>
      <c r="E22" s="30">
        <f>'[1]ВМП_план МО'!D17</f>
        <v>550</v>
      </c>
      <c r="F22" s="31">
        <f>'[1]ВМП_план МО'!F17</f>
        <v>106278.58500000001</v>
      </c>
      <c r="G22" s="32">
        <f t="shared" si="0"/>
        <v>58453221.75</v>
      </c>
    </row>
    <row r="23" spans="1:7" ht="15.75" customHeight="1" x14ac:dyDescent="0.25">
      <c r="A23" s="43"/>
      <c r="B23" s="46"/>
      <c r="C23" s="59"/>
      <c r="D23" s="38">
        <v>27</v>
      </c>
      <c r="E23" s="30"/>
      <c r="F23" s="31">
        <f>'[1]ВМП_план МО'!F18</f>
        <v>253066.65300000002</v>
      </c>
      <c r="G23" s="32"/>
    </row>
    <row r="24" spans="1:7" x14ac:dyDescent="0.25">
      <c r="A24" s="44"/>
      <c r="B24" s="47"/>
      <c r="C24" s="13" t="s">
        <v>17</v>
      </c>
      <c r="D24" s="34"/>
      <c r="E24" s="35">
        <f>'[1]ВМП_план МО'!D19</f>
        <v>570</v>
      </c>
      <c r="F24" s="36"/>
      <c r="G24" s="37">
        <f>SUM(G19:G22)</f>
        <v>60650848.335000001</v>
      </c>
    </row>
    <row r="25" spans="1:7" x14ac:dyDescent="0.25">
      <c r="A25" s="42">
        <v>3</v>
      </c>
      <c r="B25" s="45" t="s">
        <v>20</v>
      </c>
      <c r="C25" s="19" t="s">
        <v>21</v>
      </c>
      <c r="D25" s="18">
        <v>5</v>
      </c>
      <c r="E25" s="8">
        <f>'[1]ВМП_план МО'!D20</f>
        <v>35</v>
      </c>
      <c r="F25" s="9">
        <f>'[1]ВМП_план МО'!F20</f>
        <v>108186.624</v>
      </c>
      <c r="G25" s="10">
        <f t="shared" si="0"/>
        <v>3786531.84</v>
      </c>
    </row>
    <row r="26" spans="1:7" x14ac:dyDescent="0.25">
      <c r="A26" s="43"/>
      <c r="B26" s="46"/>
      <c r="C26" s="19" t="s">
        <v>22</v>
      </c>
      <c r="D26" s="18">
        <v>14</v>
      </c>
      <c r="E26" s="8">
        <f>'[1]ВМП_план МО'!D21</f>
        <v>185</v>
      </c>
      <c r="F26" s="9">
        <f>'[1]ВМП_план МО'!F21</f>
        <v>97048.119000000006</v>
      </c>
      <c r="G26" s="10">
        <f t="shared" si="0"/>
        <v>17953902.015000001</v>
      </c>
    </row>
    <row r="27" spans="1:7" x14ac:dyDescent="0.25">
      <c r="A27" s="44"/>
      <c r="B27" s="47"/>
      <c r="C27" s="13" t="s">
        <v>17</v>
      </c>
      <c r="D27" s="14"/>
      <c r="E27" s="15">
        <f>'[1]ВМП_план МО'!D22</f>
        <v>220</v>
      </c>
      <c r="F27" s="16"/>
      <c r="G27" s="17">
        <f>SUM(G25:G26)</f>
        <v>21740433.855</v>
      </c>
    </row>
    <row r="28" spans="1:7" ht="15" customHeight="1" x14ac:dyDescent="0.25">
      <c r="A28" s="42">
        <v>4</v>
      </c>
      <c r="B28" s="48" t="s">
        <v>23</v>
      </c>
      <c r="C28" s="51" t="s">
        <v>12</v>
      </c>
      <c r="D28" s="18">
        <v>16</v>
      </c>
      <c r="E28" s="8">
        <f>'[1]ВМП_план МО'!D23</f>
        <v>20</v>
      </c>
      <c r="F28" s="9">
        <f>'[1]ВМП_план МО'!F23</f>
        <v>36121.806000000004</v>
      </c>
      <c r="G28" s="10">
        <f t="shared" si="0"/>
        <v>722436.12000000011</v>
      </c>
    </row>
    <row r="29" spans="1:7" x14ac:dyDescent="0.25">
      <c r="A29" s="43"/>
      <c r="B29" s="49"/>
      <c r="C29" s="52"/>
      <c r="D29" s="18">
        <v>17</v>
      </c>
      <c r="E29" s="8">
        <f>'[1]ВМП_план МО'!D24</f>
        <v>160</v>
      </c>
      <c r="F29" s="9">
        <f>'[1]ВМП_план МО'!F24</f>
        <v>63291.270000000004</v>
      </c>
      <c r="G29" s="10">
        <f t="shared" si="0"/>
        <v>10126603.200000001</v>
      </c>
    </row>
    <row r="30" spans="1:7" x14ac:dyDescent="0.25">
      <c r="A30" s="44"/>
      <c r="B30" s="50"/>
      <c r="C30" s="13" t="s">
        <v>17</v>
      </c>
      <c r="D30" s="14"/>
      <c r="E30" s="15">
        <f>'[1]ВМП_план МО'!D25</f>
        <v>180</v>
      </c>
      <c r="F30" s="16"/>
      <c r="G30" s="17">
        <f>SUM(G28:G29)</f>
        <v>10849039.32</v>
      </c>
    </row>
    <row r="31" spans="1:7" x14ac:dyDescent="0.25">
      <c r="A31" s="42">
        <v>5</v>
      </c>
      <c r="B31" s="53" t="s">
        <v>24</v>
      </c>
      <c r="C31" s="20" t="s">
        <v>12</v>
      </c>
      <c r="D31" s="21">
        <v>16</v>
      </c>
      <c r="E31" s="8">
        <f>'[1]ВМП_план МО'!D26</f>
        <v>145</v>
      </c>
      <c r="F31" s="9">
        <f>'[1]ВМП_план МО'!F26</f>
        <v>36121.806000000004</v>
      </c>
      <c r="G31" s="10">
        <f t="shared" si="0"/>
        <v>5237661.870000001</v>
      </c>
    </row>
    <row r="32" spans="1:7" x14ac:dyDescent="0.25">
      <c r="A32" s="44"/>
      <c r="B32" s="54"/>
      <c r="C32" s="13"/>
      <c r="D32" s="14"/>
      <c r="E32" s="15">
        <f>'[1]ВМП_план МО'!D27</f>
        <v>145</v>
      </c>
      <c r="F32" s="16"/>
      <c r="G32" s="17">
        <f>SUM(G31)</f>
        <v>5237661.870000001</v>
      </c>
    </row>
    <row r="33" spans="1:7" ht="15.75" customHeight="1" x14ac:dyDescent="0.25">
      <c r="A33" s="42">
        <v>6</v>
      </c>
      <c r="B33" s="48" t="s">
        <v>25</v>
      </c>
      <c r="C33" s="55" t="s">
        <v>26</v>
      </c>
      <c r="D33" s="12">
        <v>10</v>
      </c>
      <c r="E33" s="8">
        <f>'[1]ВМП_план МО'!D28</f>
        <v>200</v>
      </c>
      <c r="F33" s="9">
        <f>'[1]ВМП_план МО'!F28</f>
        <v>184592.163</v>
      </c>
      <c r="G33" s="10">
        <f t="shared" si="0"/>
        <v>36918432.600000001</v>
      </c>
    </row>
    <row r="34" spans="1:7" x14ac:dyDescent="0.25">
      <c r="A34" s="43"/>
      <c r="B34" s="49"/>
      <c r="C34" s="56"/>
      <c r="D34" s="12">
        <v>11</v>
      </c>
      <c r="E34" s="8">
        <f>'[1]ВМП_план МО'!D29</f>
        <v>155</v>
      </c>
      <c r="F34" s="9">
        <f>'[1]ВМП_план МО'!F29</f>
        <v>271082.40600000002</v>
      </c>
      <c r="G34" s="10">
        <f t="shared" si="0"/>
        <v>42017772.93</v>
      </c>
    </row>
    <row r="35" spans="1:7" ht="18" customHeight="1" x14ac:dyDescent="0.25">
      <c r="A35" s="44"/>
      <c r="B35" s="50"/>
      <c r="C35" s="13" t="s">
        <v>17</v>
      </c>
      <c r="D35" s="14"/>
      <c r="E35" s="15">
        <f>'[1]ВМП_план МО'!D30</f>
        <v>355</v>
      </c>
      <c r="F35" s="16"/>
      <c r="G35" s="17">
        <f>SUM(G33:G34)</f>
        <v>78936205.530000001</v>
      </c>
    </row>
    <row r="36" spans="1:7" x14ac:dyDescent="0.25">
      <c r="A36" s="39" t="s">
        <v>27</v>
      </c>
      <c r="B36" s="40"/>
      <c r="C36" s="41"/>
      <c r="D36" s="22"/>
      <c r="E36" s="23">
        <f>E18+E24+E27+E30+E32+E35</f>
        <v>2331</v>
      </c>
      <c r="F36" s="24"/>
      <c r="G36" s="24">
        <f>G18+G24+G27+G30+G32+G35</f>
        <v>268873121.68499994</v>
      </c>
    </row>
    <row r="40" spans="1:7" ht="15" customHeight="1" x14ac:dyDescent="0.25">
      <c r="C40" s="1"/>
      <c r="D40" s="1"/>
      <c r="F40" s="1"/>
    </row>
    <row r="41" spans="1:7" ht="16.5" x14ac:dyDescent="0.25">
      <c r="A41" s="2" t="s">
        <v>28</v>
      </c>
      <c r="C41" s="1"/>
      <c r="D41" s="1"/>
      <c r="F41" s="1"/>
    </row>
    <row r="42" spans="1:7" ht="6" customHeight="1" x14ac:dyDescent="0.25"/>
    <row r="43" spans="1:7" ht="63" x14ac:dyDescent="0.25">
      <c r="A43" s="6" t="s">
        <v>3</v>
      </c>
      <c r="B43" s="6" t="s">
        <v>4</v>
      </c>
      <c r="C43" s="6" t="s">
        <v>5</v>
      </c>
      <c r="D43" s="6" t="s">
        <v>6</v>
      </c>
      <c r="E43" s="6" t="s">
        <v>7</v>
      </c>
      <c r="F43" s="6" t="s">
        <v>8</v>
      </c>
      <c r="G43" s="6" t="s">
        <v>9</v>
      </c>
    </row>
    <row r="44" spans="1:7" x14ac:dyDescent="0.25">
      <c r="A44" s="6">
        <v>1</v>
      </c>
      <c r="B44" s="7">
        <v>2</v>
      </c>
      <c r="C44" s="7">
        <v>3</v>
      </c>
      <c r="D44" s="6">
        <v>4</v>
      </c>
      <c r="E44" s="8">
        <v>5</v>
      </c>
      <c r="F44" s="8">
        <v>6</v>
      </c>
      <c r="G44" s="6">
        <v>7</v>
      </c>
    </row>
    <row r="45" spans="1:7" x14ac:dyDescent="0.25">
      <c r="A45" s="42">
        <v>1</v>
      </c>
      <c r="B45" s="45" t="s">
        <v>20</v>
      </c>
      <c r="C45" s="19" t="s">
        <v>21</v>
      </c>
      <c r="D45" s="18">
        <v>5</v>
      </c>
      <c r="E45" s="8">
        <f>'[1]ВМП_план МО'!G20</f>
        <v>4</v>
      </c>
      <c r="F45" s="9">
        <f>'[1]ВМП_план МО'!I20</f>
        <v>48683.980799999998</v>
      </c>
      <c r="G45" s="10">
        <f>E45*F45</f>
        <v>194735.92319999999</v>
      </c>
    </row>
    <row r="46" spans="1:7" x14ac:dyDescent="0.25">
      <c r="A46" s="43"/>
      <c r="B46" s="46"/>
      <c r="C46" s="19" t="s">
        <v>22</v>
      </c>
      <c r="D46" s="18">
        <v>14</v>
      </c>
      <c r="E46" s="8">
        <f>'[1]ВМП_план МО'!G21</f>
        <v>146</v>
      </c>
      <c r="F46" s="9">
        <f>'[1]ВМП_план МО'!I21</f>
        <v>43671.653550000003</v>
      </c>
      <c r="G46" s="10">
        <f>E46*F46</f>
        <v>6376061.4183</v>
      </c>
    </row>
    <row r="47" spans="1:7" x14ac:dyDescent="0.25">
      <c r="A47" s="44"/>
      <c r="B47" s="47"/>
      <c r="C47" s="13" t="s">
        <v>17</v>
      </c>
      <c r="D47" s="14"/>
      <c r="E47" s="15">
        <f>E45+E46</f>
        <v>150</v>
      </c>
      <c r="F47" s="16"/>
      <c r="G47" s="17">
        <f>SUM(G45:G46)</f>
        <v>6570797.3415000001</v>
      </c>
    </row>
  </sheetData>
  <mergeCells count="25">
    <mergeCell ref="F1:G2"/>
    <mergeCell ref="B3:G3"/>
    <mergeCell ref="B4:G4"/>
    <mergeCell ref="A9:A18"/>
    <mergeCell ref="B9:B18"/>
    <mergeCell ref="C9:C10"/>
    <mergeCell ref="C12:C13"/>
    <mergeCell ref="C14:C15"/>
    <mergeCell ref="A19:A24"/>
    <mergeCell ref="B19:B24"/>
    <mergeCell ref="C19:C20"/>
    <mergeCell ref="C21:C23"/>
    <mergeCell ref="A25:A27"/>
    <mergeCell ref="B25:B27"/>
    <mergeCell ref="A36:C36"/>
    <mergeCell ref="A45:A47"/>
    <mergeCell ref="B45:B47"/>
    <mergeCell ref="A28:A30"/>
    <mergeCell ref="B28:B30"/>
    <mergeCell ref="C28:C29"/>
    <mergeCell ref="A31:A32"/>
    <mergeCell ref="B31:B32"/>
    <mergeCell ref="A33:A35"/>
    <mergeCell ref="B33:B35"/>
    <mergeCell ref="C33:C34"/>
  </mergeCells>
  <pageMargins left="0.39370078740157483" right="0.39370078740157483" top="0.39370078740157483" bottom="0.3937007874015748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ВМП_2015</vt:lpstr>
    </vt:vector>
  </TitlesOfParts>
  <Company>КОТФОМС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Татаурова Елена Владимировна</dc:creator>
  <cp:lastModifiedBy>Татьяна Юрьевна Рождественская</cp:lastModifiedBy>
  <cp:lastPrinted>2015-01-30T10:27:33Z</cp:lastPrinted>
  <dcterms:created xsi:type="dcterms:W3CDTF">2014-12-29T12:10:54Z</dcterms:created>
  <dcterms:modified xsi:type="dcterms:W3CDTF">2015-01-30T12:48:36Z</dcterms:modified>
</cp:coreProperties>
</file>